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СМЕТЫ И ОТЧЕТЫ\2026\"/>
    </mc:Choice>
  </mc:AlternateContent>
  <bookViews>
    <workbookView xWindow="-120" yWindow="-120" windowWidth="29040" windowHeight="15840"/>
  </bookViews>
  <sheets>
    <sheet name="Лист2" sheetId="2" r:id="rId1"/>
  </sheets>
  <calcPr calcId="162913"/>
</workbook>
</file>

<file path=xl/calcChain.xml><?xml version="1.0" encoding="utf-8"?>
<calcChain xmlns="http://schemas.openxmlformats.org/spreadsheetml/2006/main">
  <c r="D48" i="2" l="1"/>
  <c r="D31" i="2" l="1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9" i="2"/>
  <c r="D50" i="2" s="1"/>
  <c r="D30" i="2"/>
  <c r="D17" i="2"/>
  <c r="D18" i="2"/>
  <c r="D19" i="2"/>
  <c r="D20" i="2"/>
  <c r="D21" i="2"/>
  <c r="D22" i="2"/>
  <c r="D23" i="2"/>
  <c r="D24" i="2"/>
  <c r="D25" i="2"/>
  <c r="D26" i="2"/>
  <c r="D27" i="2"/>
  <c r="D16" i="2"/>
  <c r="D28" i="2" s="1"/>
  <c r="D51" i="2" l="1"/>
  <c r="E50" i="2"/>
  <c r="E28" i="2"/>
  <c r="E12" i="2"/>
  <c r="E13" i="2" s="1"/>
  <c r="E51" i="2" l="1"/>
  <c r="E52" i="2" s="1"/>
  <c r="XEP20" i="2" l="1"/>
</calcChain>
</file>

<file path=xl/sharedStrings.xml><?xml version="1.0" encoding="utf-8"?>
<sst xmlns="http://schemas.openxmlformats.org/spreadsheetml/2006/main" count="75" uniqueCount="72">
  <si>
    <t xml:space="preserve">     Наименование статьи</t>
  </si>
  <si>
    <t>Сумма плановых значений</t>
  </si>
  <si>
    <t>Доходы</t>
  </si>
  <si>
    <t xml:space="preserve"> </t>
  </si>
  <si>
    <t>Управленческие расходы</t>
  </si>
  <si>
    <t>Услуги ИАЦ</t>
  </si>
  <si>
    <t>Почтовые расходы</t>
  </si>
  <si>
    <t>Услуги связи и интернет</t>
  </si>
  <si>
    <t>Аварийное обслуживание дома</t>
  </si>
  <si>
    <t>Обслуживание приборов учета тепла</t>
  </si>
  <si>
    <t>Обслуживание лифтов</t>
  </si>
  <si>
    <t>Страхование лифтов</t>
  </si>
  <si>
    <t>Оплата госпошлин</t>
  </si>
  <si>
    <t>Расходы</t>
  </si>
  <si>
    <t>Цел. поступления на сод. и тек. ремонт</t>
  </si>
  <si>
    <t xml:space="preserve">Услуги банка </t>
  </si>
  <si>
    <t>Обслуживание газового оборудования</t>
  </si>
  <si>
    <t>Окос территории</t>
  </si>
  <si>
    <t>Налог по УСН</t>
  </si>
  <si>
    <t xml:space="preserve">Итого   </t>
  </si>
  <si>
    <t>Канцелярские товары</t>
  </si>
  <si>
    <t>Обслуживание компьютерных программ 1С+СБИСС+ГИС+сайт</t>
  </si>
  <si>
    <t>Услуги по составлению реестра собств.</t>
  </si>
  <si>
    <t>Расходы на содержание  дома</t>
  </si>
  <si>
    <t>Проверка вентканалов</t>
  </si>
  <si>
    <t>Председатель правления:</t>
  </si>
  <si>
    <t>Использование общ. имущества</t>
  </si>
  <si>
    <t>Дератизация</t>
  </si>
  <si>
    <t xml:space="preserve">Итого    </t>
  </si>
  <si>
    <t xml:space="preserve"> 1</t>
  </si>
  <si>
    <t>2</t>
  </si>
  <si>
    <t>Содерж-е оргтехники</t>
  </si>
  <si>
    <t>Мат. и хоз-е расходы, инвентарь, санобслуж. Дома</t>
  </si>
  <si>
    <t>Копчиков М.С.</t>
  </si>
  <si>
    <t>Транспортные услуги</t>
  </si>
  <si>
    <t>Резерв непредвиденных расходов</t>
  </si>
  <si>
    <t>Итого Расходы на обслуживание</t>
  </si>
  <si>
    <t>общим собранием членов ТСН</t>
  </si>
  <si>
    <t>Оценка соответствия лифтов</t>
  </si>
  <si>
    <t>Тариф на 1 кв.м площади в месяц составляет   30,00  рублей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</si>
  <si>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</si>
  <si>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</si>
  <si>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</si>
  <si>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</si>
  <si>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</si>
  <si>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</si>
  <si>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</si>
  <si>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</si>
  <si>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</si>
  <si>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</si>
  <si>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Уборка дворовой территории</t>
  </si>
  <si>
    <t xml:space="preserve">Вывоз мусорных контейнеров </t>
  </si>
  <si>
    <t xml:space="preserve">Уборка подъездов </t>
  </si>
  <si>
    <t>Обслуживание инженерного оборудования сантеника</t>
  </si>
  <si>
    <t>текущий ремонт инженерного оборудования сантеника</t>
  </si>
  <si>
    <t>Обслуживание и текущий ремонт инженерного оборудования электрика</t>
  </si>
  <si>
    <t>1</t>
  </si>
  <si>
    <t>Итого доходы с переходящим остатком</t>
  </si>
  <si>
    <t>Итого расходов</t>
  </si>
  <si>
    <t>Протокол от __.03.2026 г.</t>
  </si>
  <si>
    <t>Заработная плата председателя прав-я и гл. бухгалтера</t>
  </si>
  <si>
    <t>Сварочные работы (Договор ГПХ+страх. взн.)</t>
  </si>
  <si>
    <t>Поверка и замена приборов учета</t>
  </si>
  <si>
    <t xml:space="preserve"> S дома 9499,5 кв.м</t>
  </si>
  <si>
    <t>За месяц</t>
  </si>
  <si>
    <t xml:space="preserve">Смета доходов и расходов ТСН "Нехинская 26" </t>
  </si>
  <si>
    <t>на 2026 год (План работ)</t>
  </si>
  <si>
    <t xml:space="preserve">Утверждена </t>
  </si>
  <si>
    <t>36,00 руб./м2</t>
  </si>
  <si>
    <t>Остаток прошлых периодов 2025 г</t>
  </si>
  <si>
    <t>Переходящий остаток на 31.12.2026</t>
  </si>
  <si>
    <t>Ремонт подъездов (1,2,3)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</si>
</sst>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sz val="2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49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2" fontId="2" fillId="0" borderId="1" xfId="0" applyNumberFormat="1" applyFont="1" applyBorder="1"/>
    <xf numFmtId="0" fontId="2" fillId="0" borderId="1" xfId="0" applyFont="1" applyBorder="1"/>
    <xf numFmtId="0" fontId="0" fillId="0" borderId="2" xfId="0" applyBorder="1"/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/>
    <xf numFmtId="0" fontId="5" fillId="0" borderId="0" xfId="0" applyFont="1"/>
    <xf numFmtId="0" fontId="5" fillId="0" borderId="2" xfId="0" applyFont="1" applyBorder="1"/>
    <xf numFmtId="0" fontId="0" fillId="0" borderId="6" xfId="0" applyBorder="1"/>
    <xf numFmtId="2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2" fillId="0" borderId="0" xfId="0" applyFont="1"/>
    <xf numFmtId="2" fontId="0" fillId="0" borderId="0" xfId="0" applyNumberFormat="1"/>
    <xf numFmtId="0" fontId="0" fillId="0" borderId="0" xfId="0"/>
    <xf numFmtId="0" fontId="0" fillId="0" borderId="0" xfId="0"/>
    <xf numFmtId="0" fontId="0" fillId="0" borderId="4" xfId="0" applyBorder="1" applyAlignment="1">
      <alignment horizontal="center"/>
    </xf>
    <xf numFmtId="0" fontId="6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9" fontId="0" fillId="2" borderId="2" xfId="0" applyNumberFormat="1" applyFill="1" applyBorder="1" applyAlignment="1">
      <alignment horizontal="center"/>
    </xf>
    <xf numFmtId="0" fontId="0" fillId="2" borderId="2" xfId="0" applyFill="1" applyBorder="1"/>
    <xf numFmtId="0" fontId="0" fillId="2" borderId="0" xfId="0" applyFill="1"/>
    <xf numFmtId="0" fontId="0" fillId="0" borderId="0" xfId="0"/>
    <xf numFmtId="2" fontId="7" fillId="0" borderId="1" xfId="0" applyNumberFormat="1" applyFont="1" applyBorder="1"/>
    <xf numFmtId="2" fontId="7" fillId="0" borderId="0" xfId="0" applyNumberFormat="1" applyFont="1"/>
    <xf numFmtId="2" fontId="0" fillId="0" borderId="1" xfId="0" applyNumberFormat="1" applyBorder="1" applyAlignment="1">
      <alignment vertical="center"/>
    </xf>
    <xf numFmtId="2" fontId="0" fillId="0" borderId="2" xfId="0" applyNumberFormat="1" applyBorder="1"/>
    <xf numFmtId="2" fontId="0" fillId="2" borderId="2" xfId="0" applyNumberFormat="1" applyFill="1" applyBorder="1"/>
    <xf numFmtId="2" fontId="5" fillId="0" borderId="2" xfId="0" applyNumberFormat="1" applyFont="1" applyBorder="1"/>
    <xf numFmtId="2" fontId="0" fillId="0" borderId="1" xfId="0" applyNumberFormat="1" applyBorder="1" applyAlignment="1">
      <alignment wrapText="1"/>
    </xf>
    <xf numFmtId="2" fontId="5" fillId="0" borderId="1" xfId="0" applyNumberFormat="1" applyFont="1" applyBorder="1" applyAlignment="1">
      <alignment horizontal="left" vertical="top" wrapText="1"/>
    </xf>
    <xf numFmtId="2" fontId="6" fillId="0" borderId="1" xfId="0" applyNumberFormat="1" applyFont="1" applyBorder="1"/>
    <xf numFmtId="2" fontId="8" fillId="0" borderId="1" xfId="0" applyNumberFormat="1" applyFont="1" applyBorder="1"/>
    <xf numFmtId="2" fontId="2" fillId="0" borderId="0" xfId="0" applyNumberFormat="1" applyFont="1"/>
    <xf numFmtId="2" fontId="5" fillId="0" borderId="0" xfId="0" applyNumberFormat="1" applyFont="1"/>
    <xf numFmtId="2" fontId="1" fillId="0" borderId="1" xfId="0" applyNumberFormat="1" applyFont="1" applyBorder="1" applyAlignment="1">
      <alignment horizontal="center" vertical="top" wrapText="1"/>
    </xf>
    <xf numFmtId="2" fontId="2" fillId="0" borderId="2" xfId="0" applyNumberFormat="1" applyFont="1" applyBorder="1"/>
    <xf numFmtId="2" fontId="3" fillId="0" borderId="1" xfId="0" applyNumberFormat="1" applyFont="1" applyBorder="1"/>
    <xf numFmtId="2" fontId="3" fillId="0" borderId="0" xfId="0" applyNumberFormat="1" applyFont="1"/>
    <xf numFmtId="0" fontId="4" fillId="0" borderId="0" xfId="0" applyFont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/>
    </xf>
    <xf numFmtId="0" fontId="10" fillId="0" borderId="0" xfId="0" applyFont="1" applyBorder="1" applyAlignment="1"/>
    <xf numFmtId="0" fontId="0" fillId="0" borderId="0" xfId="0" applyBorder="1"/>
    <xf numFmtId="49" fontId="13" fillId="0" borderId="0" xfId="0" applyNumberFormat="1" applyFont="1"/>
    <xf numFmtId="0" fontId="2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6" xfId="0" applyFont="1" applyBorder="1"/>
    <xf numFmtId="0" fontId="12" fillId="0" borderId="0" xfId="0" applyFont="1" applyBorder="1"/>
    <xf numFmtId="0" fontId="12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0" fillId="0" borderId="7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P59"/>
  <sheetViews>
    <sheetView tabSelected="1" zoomScaleNormal="100" workbookViewId="0">
      <selection activeCell="C3" sqref="C3"/>
    </sheetView>
  </sheetViews>
  <sheetFormatPr defaultRowHeight="15" outlineLevelRow="1" x14ac:dyDescent="0.25"/>
  <cols>
    <col min="1" max="1" width="1.140625" customWidth="1"/>
    <col min="2" max="2" width="4.28515625" customWidth="1"/>
    <col min="3" max="3" width="39.42578125" customWidth="1"/>
    <col min="4" max="4" width="14.42578125" style="23" customWidth="1"/>
    <col min="5" max="5" width="14.28515625" style="23" customWidth="1"/>
    <col min="7" max="7" width="10" bestFit="1" customWidth="1"/>
  </cols>
  <sheetData>
    <row r="1" spans="2:6" x14ac:dyDescent="0.25">
      <c r="D1" s="23" t="s">
        <v>67</v>
      </c>
      <c r="E1" s="25"/>
    </row>
    <row r="2" spans="2:6" x14ac:dyDescent="0.25">
      <c r="D2" s="23" t="s">
        <v>37</v>
      </c>
      <c r="E2" s="25"/>
    </row>
    <row r="3" spans="2:6" x14ac:dyDescent="0.25">
      <c r="D3" s="23" t="s">
        <v>59</v>
      </c>
      <c r="E3" s="25"/>
    </row>
    <row r="4" spans="2:6" ht="17.25" customHeight="1" x14ac:dyDescent="0.35">
      <c r="C4" s="63" t="s">
        <v>65</v>
      </c>
      <c r="D4" s="64"/>
      <c r="E4" s="64"/>
      <c r="F4" s="50"/>
    </row>
    <row r="5" spans="2:6" ht="20.25" customHeight="1" x14ac:dyDescent="0.4">
      <c r="C5" s="51" t="s">
        <v>66</v>
      </c>
      <c r="D5" s="65" t="s">
        <v>68</v>
      </c>
      <c r="E5" s="66"/>
      <c r="F5" s="53"/>
    </row>
    <row r="6" spans="2:6" ht="24.75" customHeight="1" x14ac:dyDescent="0.25">
      <c r="B6" s="1"/>
      <c r="C6" s="2" t="s">
        <v>0</v>
      </c>
      <c r="D6" s="36" t="s">
        <v>64</v>
      </c>
      <c r="E6" s="46" t="s">
        <v>1</v>
      </c>
      <c r="F6" s="54"/>
    </row>
    <row r="7" spans="2:6" ht="13.5" customHeight="1" x14ac:dyDescent="0.25">
      <c r="B7" s="6">
        <v>1</v>
      </c>
      <c r="C7" s="6">
        <v>2</v>
      </c>
      <c r="D7" s="52">
        <v>3</v>
      </c>
      <c r="E7" s="52">
        <v>4</v>
      </c>
    </row>
    <row r="8" spans="2:6" s="24" customFormat="1" ht="12.75" customHeight="1" x14ac:dyDescent="0.25">
      <c r="B8" s="26"/>
      <c r="C8" s="14" t="s">
        <v>69</v>
      </c>
      <c r="D8" s="37"/>
      <c r="E8" s="37">
        <v>652409.88</v>
      </c>
    </row>
    <row r="9" spans="2:6" ht="12" customHeight="1" x14ac:dyDescent="0.25">
      <c r="B9" s="7"/>
      <c r="C9" s="56" t="s">
        <v>2</v>
      </c>
      <c r="D9" s="56"/>
      <c r="E9" s="56"/>
    </row>
    <row r="10" spans="2:6" s="32" customFormat="1" x14ac:dyDescent="0.25">
      <c r="B10" s="30" t="s">
        <v>29</v>
      </c>
      <c r="C10" s="31" t="s">
        <v>14</v>
      </c>
      <c r="D10" s="38"/>
      <c r="E10" s="38">
        <v>4103784</v>
      </c>
    </row>
    <row r="11" spans="2:6" ht="13.5" customHeight="1" x14ac:dyDescent="0.25">
      <c r="B11" s="5" t="s">
        <v>30</v>
      </c>
      <c r="C11" s="1" t="s">
        <v>26</v>
      </c>
      <c r="D11" s="4"/>
      <c r="E11" s="4">
        <v>151298.35999999999</v>
      </c>
    </row>
    <row r="12" spans="2:6" ht="14.25" customHeight="1" x14ac:dyDescent="0.25">
      <c r="B12" s="8"/>
      <c r="C12" s="18" t="s">
        <v>28</v>
      </c>
      <c r="D12" s="39"/>
      <c r="E12" s="47">
        <f>SUM(E10:E11)</f>
        <v>4255082.3600000003</v>
      </c>
    </row>
    <row r="13" spans="2:6" ht="19.5" customHeight="1" x14ac:dyDescent="0.25">
      <c r="B13" s="5"/>
      <c r="C13" s="16" t="s">
        <v>57</v>
      </c>
      <c r="D13" s="20"/>
      <c r="E13" s="12">
        <f>E12+E8</f>
        <v>4907492.24</v>
      </c>
    </row>
    <row r="14" spans="2:6" ht="12.75" customHeight="1" x14ac:dyDescent="0.25">
      <c r="B14" s="9"/>
      <c r="C14" s="56" t="s">
        <v>13</v>
      </c>
      <c r="D14" s="56"/>
      <c r="E14" s="56"/>
    </row>
    <row r="15" spans="2:6" ht="12" customHeight="1" x14ac:dyDescent="0.25">
      <c r="B15" s="19"/>
      <c r="C15" s="59" t="s">
        <v>4</v>
      </c>
      <c r="D15" s="59"/>
      <c r="E15" s="59"/>
    </row>
    <row r="16" spans="2:6" ht="31.5" customHeight="1" outlineLevel="1" x14ac:dyDescent="0.25">
      <c r="B16" s="5" t="s">
        <v>56</v>
      </c>
      <c r="C16" s="11" t="s">
        <v>60</v>
      </c>
      <c r="D16" s="40">
        <f>E16/12</f>
        <v>158155.24166666667</v>
      </c>
      <c r="E16" s="4">
        <v>1897862.9</v>
      </c>
    </row>
    <row r="17" spans="2:8 16370:16370" ht="13.5" customHeight="1" x14ac:dyDescent="0.25">
      <c r="B17" s="5" t="s">
        <v>30</v>
      </c>
      <c r="C17" s="1" t="s">
        <v>15</v>
      </c>
      <c r="D17" s="40">
        <f t="shared" ref="D17:D27" si="0">E17/12</f>
        <v>8333.3333333333339</v>
      </c>
      <c r="E17" s="4">
        <v>100000</v>
      </c>
    </row>
    <row r="18" spans="2:8 16370:16370" ht="13.5" customHeight="1" x14ac:dyDescent="0.25">
      <c r="B18" s="5" t="s">
        <v>40</v>
      </c>
      <c r="C18" s="11" t="s">
        <v>20</v>
      </c>
      <c r="D18" s="40">
        <f t="shared" si="0"/>
        <v>833.33333333333337</v>
      </c>
      <c r="E18" s="4">
        <v>10000</v>
      </c>
    </row>
    <row r="19" spans="2:8 16370:16370" ht="13.5" customHeight="1" x14ac:dyDescent="0.25">
      <c r="B19" s="5" t="s">
        <v>41</v>
      </c>
      <c r="C19" s="11" t="s">
        <v>5</v>
      </c>
      <c r="D19" s="40">
        <f t="shared" si="0"/>
        <v>4720.166666666667</v>
      </c>
      <c r="E19" s="4">
        <v>56642</v>
      </c>
    </row>
    <row r="20" spans="2:8 16370:16370" ht="27" customHeight="1" x14ac:dyDescent="0.25">
      <c r="B20" s="5" t="s">
        <v>42</v>
      </c>
      <c r="C20" s="11" t="s">
        <v>21</v>
      </c>
      <c r="D20" s="40">
        <f t="shared" si="0"/>
        <v>9583.3333333333339</v>
      </c>
      <c r="E20" s="4">
        <v>115000</v>
      </c>
      <c r="XEP20">
        <f>SUM(A20:XEO20)</f>
        <v>124583.33333333333</v>
      </c>
    </row>
    <row r="21" spans="2:8 16370:16370" ht="14.25" customHeight="1" x14ac:dyDescent="0.25">
      <c r="B21" s="5" t="s">
        <v>43</v>
      </c>
      <c r="C21" s="11" t="s">
        <v>31</v>
      </c>
      <c r="D21" s="40">
        <f t="shared" si="0"/>
        <v>833.33333333333337</v>
      </c>
      <c r="E21" s="4">
        <v>10000</v>
      </c>
    </row>
    <row r="22" spans="2:8 16370:16370" ht="14.25" customHeight="1" x14ac:dyDescent="0.25">
      <c r="B22" s="5" t="s">
        <v>44</v>
      </c>
      <c r="C22" s="11" t="s">
        <v>34</v>
      </c>
      <c r="D22" s="40">
        <f t="shared" si="0"/>
        <v>166.66666666666666</v>
      </c>
      <c r="E22" s="4">
        <v>2000</v>
      </c>
    </row>
    <row r="23" spans="2:8 16370:16370" ht="14.25" customHeight="1" x14ac:dyDescent="0.25">
      <c r="B23" s="5" t="s">
        <v>45</v>
      </c>
      <c r="C23" s="11" t="s">
        <v>6</v>
      </c>
      <c r="D23" s="40">
        <f t="shared" si="0"/>
        <v>250</v>
      </c>
      <c r="E23" s="4">
        <v>3000</v>
      </c>
    </row>
    <row r="24" spans="2:8 16370:16370" ht="14.25" customHeight="1" x14ac:dyDescent="0.25">
      <c r="B24" s="5" t="s">
        <v>46</v>
      </c>
      <c r="C24" s="11" t="s">
        <v>7</v>
      </c>
      <c r="D24" s="40">
        <f t="shared" si="0"/>
        <v>750</v>
      </c>
      <c r="E24" s="4">
        <v>9000</v>
      </c>
    </row>
    <row r="25" spans="2:8 16370:16370" ht="14.25" customHeight="1" x14ac:dyDescent="0.25">
      <c r="B25" s="5" t="s">
        <v>47</v>
      </c>
      <c r="C25" s="10" t="s">
        <v>18</v>
      </c>
      <c r="D25" s="40">
        <f t="shared" si="0"/>
        <v>1333.3333333333333</v>
      </c>
      <c r="E25" s="4">
        <v>16000</v>
      </c>
    </row>
    <row r="26" spans="2:8 16370:16370" ht="14.25" customHeight="1" x14ac:dyDescent="0.25">
      <c r="B26" s="5" t="s">
        <v>48</v>
      </c>
      <c r="C26" s="10" t="s">
        <v>12</v>
      </c>
      <c r="D26" s="40">
        <f t="shared" si="0"/>
        <v>2083.3333333333335</v>
      </c>
      <c r="E26" s="4">
        <v>25000</v>
      </c>
    </row>
    <row r="27" spans="2:8 16370:16370" ht="14.25" customHeight="1" x14ac:dyDescent="0.25">
      <c r="B27" s="5" t="s">
        <v>49</v>
      </c>
      <c r="C27" s="10" t="s">
        <v>22</v>
      </c>
      <c r="D27" s="40">
        <f t="shared" si="0"/>
        <v>333.33333333333331</v>
      </c>
      <c r="E27" s="4">
        <v>4000</v>
      </c>
    </row>
    <row r="28" spans="2:8 16370:16370" ht="15.6" customHeight="1" x14ac:dyDescent="0.25">
      <c r="B28" s="3" t="s">
        <v>3</v>
      </c>
      <c r="C28" s="15" t="s">
        <v>36</v>
      </c>
      <c r="D28" s="41">
        <f>SUM(D16:D27)</f>
        <v>187375.40833333338</v>
      </c>
      <c r="E28" s="12">
        <f>SUM(E16:E27)</f>
        <v>2248504.9</v>
      </c>
    </row>
    <row r="29" spans="2:8 16370:16370" ht="12" customHeight="1" x14ac:dyDescent="0.25">
      <c r="B29" s="57" t="s">
        <v>23</v>
      </c>
      <c r="C29" s="58"/>
      <c r="D29" s="58"/>
      <c r="E29" s="58"/>
    </row>
    <row r="30" spans="2:8 16370:16370" s="24" customFormat="1" ht="12" customHeight="1" x14ac:dyDescent="0.25">
      <c r="B30" s="21">
        <v>1</v>
      </c>
      <c r="C30" s="27" t="s">
        <v>50</v>
      </c>
      <c r="D30" s="42">
        <f>E30/12</f>
        <v>30271.5</v>
      </c>
      <c r="E30" s="34">
        <v>363258</v>
      </c>
      <c r="G30"/>
      <c r="H30"/>
    </row>
    <row r="31" spans="2:8 16370:16370" s="24" customFormat="1" ht="12" customHeight="1" x14ac:dyDescent="0.25">
      <c r="B31" s="21">
        <v>2</v>
      </c>
      <c r="C31" s="28" t="s">
        <v>51</v>
      </c>
      <c r="D31" s="42">
        <f t="shared" ref="D31:D49" si="1">E31/12</f>
        <v>15298.5</v>
      </c>
      <c r="E31" s="34">
        <v>183582</v>
      </c>
      <c r="G31"/>
      <c r="H31"/>
    </row>
    <row r="32" spans="2:8 16370:16370" s="24" customFormat="1" ht="12" customHeight="1" x14ac:dyDescent="0.25">
      <c r="B32" s="21">
        <v>3</v>
      </c>
      <c r="C32" s="28" t="s">
        <v>52</v>
      </c>
      <c r="D32" s="42">
        <f t="shared" si="1"/>
        <v>30271.5</v>
      </c>
      <c r="E32" s="34">
        <v>363258</v>
      </c>
      <c r="G32"/>
    </row>
    <row r="33" spans="2:8" s="24" customFormat="1" ht="27.75" customHeight="1" x14ac:dyDescent="0.25">
      <c r="B33" s="21">
        <v>4</v>
      </c>
      <c r="C33" s="29" t="s">
        <v>53</v>
      </c>
      <c r="D33" s="42">
        <f t="shared" si="1"/>
        <v>30271.5</v>
      </c>
      <c r="E33" s="34">
        <v>363258</v>
      </c>
      <c r="G33"/>
      <c r="H33"/>
    </row>
    <row r="34" spans="2:8" s="24" customFormat="1" ht="28.5" customHeight="1" x14ac:dyDescent="0.25">
      <c r="B34" s="21">
        <v>5</v>
      </c>
      <c r="C34" s="29" t="s">
        <v>54</v>
      </c>
      <c r="D34" s="42">
        <f t="shared" si="1"/>
        <v>4166.666666666667</v>
      </c>
      <c r="E34" s="34">
        <v>50000</v>
      </c>
      <c r="G34"/>
      <c r="H34"/>
    </row>
    <row r="35" spans="2:8" s="24" customFormat="1" ht="28.5" customHeight="1" x14ac:dyDescent="0.25">
      <c r="B35" s="21">
        <v>6</v>
      </c>
      <c r="C35" s="29" t="s">
        <v>55</v>
      </c>
      <c r="D35" s="42">
        <f t="shared" si="1"/>
        <v>5377.5</v>
      </c>
      <c r="E35" s="35">
        <v>64530</v>
      </c>
      <c r="G35"/>
      <c r="H35"/>
    </row>
    <row r="36" spans="2:8" ht="12.75" customHeight="1" x14ac:dyDescent="0.25">
      <c r="B36" s="21">
        <v>7</v>
      </c>
      <c r="C36" s="1" t="s">
        <v>8</v>
      </c>
      <c r="D36" s="42">
        <f t="shared" si="1"/>
        <v>7666.666666666667</v>
      </c>
      <c r="E36" s="4">
        <v>92000</v>
      </c>
    </row>
    <row r="37" spans="2:8" ht="12.75" customHeight="1" x14ac:dyDescent="0.25">
      <c r="B37" s="21">
        <v>8</v>
      </c>
      <c r="C37" s="1" t="s">
        <v>9</v>
      </c>
      <c r="D37" s="42">
        <f t="shared" si="1"/>
        <v>2640</v>
      </c>
      <c r="E37" s="4">
        <v>31680</v>
      </c>
    </row>
    <row r="38" spans="2:8" ht="12.75" customHeight="1" x14ac:dyDescent="0.25">
      <c r="B38" s="21">
        <v>9</v>
      </c>
      <c r="C38" s="1" t="s">
        <v>62</v>
      </c>
      <c r="D38" s="42">
        <f t="shared" si="1"/>
        <v>416.66666666666669</v>
      </c>
      <c r="E38" s="4">
        <v>5000</v>
      </c>
    </row>
    <row r="39" spans="2:8" ht="12.75" customHeight="1" x14ac:dyDescent="0.25">
      <c r="B39" s="21">
        <v>10</v>
      </c>
      <c r="C39" s="1" t="s">
        <v>10</v>
      </c>
      <c r="D39" s="42">
        <f t="shared" si="1"/>
        <v>24518</v>
      </c>
      <c r="E39" s="4">
        <v>294216</v>
      </c>
    </row>
    <row r="40" spans="2:8" ht="12.75" customHeight="1" x14ac:dyDescent="0.25">
      <c r="B40" s="21">
        <v>11</v>
      </c>
      <c r="C40" s="1" t="s">
        <v>11</v>
      </c>
      <c r="D40" s="42">
        <f t="shared" si="1"/>
        <v>166.66666666666666</v>
      </c>
      <c r="E40" s="4">
        <v>2000</v>
      </c>
    </row>
    <row r="41" spans="2:8" ht="12.75" customHeight="1" x14ac:dyDescent="0.25">
      <c r="B41" s="21">
        <v>12</v>
      </c>
      <c r="C41" s="1" t="s">
        <v>38</v>
      </c>
      <c r="D41" s="42">
        <f t="shared" si="1"/>
        <v>1208.3333333333333</v>
      </c>
      <c r="E41" s="4">
        <v>14500</v>
      </c>
    </row>
    <row r="42" spans="2:8" ht="12.75" customHeight="1" x14ac:dyDescent="0.25">
      <c r="B42" s="21">
        <v>13</v>
      </c>
      <c r="C42" s="1" t="s">
        <v>27</v>
      </c>
      <c r="D42" s="42">
        <f t="shared" si="1"/>
        <v>531</v>
      </c>
      <c r="E42" s="4">
        <v>6372</v>
      </c>
    </row>
    <row r="43" spans="2:8" ht="12.75" customHeight="1" x14ac:dyDescent="0.25">
      <c r="B43" s="21">
        <v>14</v>
      </c>
      <c r="C43" s="1" t="s">
        <v>24</v>
      </c>
      <c r="D43" s="42">
        <f t="shared" si="1"/>
        <v>1512.5</v>
      </c>
      <c r="E43" s="4">
        <v>18150</v>
      </c>
    </row>
    <row r="44" spans="2:8" ht="12.75" customHeight="1" x14ac:dyDescent="0.25">
      <c r="B44" s="21">
        <v>15</v>
      </c>
      <c r="C44" s="1" t="s">
        <v>16</v>
      </c>
      <c r="D44" s="42">
        <f t="shared" si="1"/>
        <v>2083.3333333333335</v>
      </c>
      <c r="E44" s="4">
        <v>25000</v>
      </c>
    </row>
    <row r="45" spans="2:8" ht="12.75" customHeight="1" x14ac:dyDescent="0.25">
      <c r="B45" s="21">
        <v>16</v>
      </c>
      <c r="C45" s="1" t="s">
        <v>32</v>
      </c>
      <c r="D45" s="42">
        <f t="shared" si="1"/>
        <v>2916.6666666666665</v>
      </c>
      <c r="E45" s="4">
        <v>35000</v>
      </c>
    </row>
    <row r="46" spans="2:8" ht="12.75" customHeight="1" x14ac:dyDescent="0.25">
      <c r="B46" s="21">
        <v>17</v>
      </c>
      <c r="C46" s="1" t="s">
        <v>17</v>
      </c>
      <c r="D46" s="42">
        <f t="shared" si="1"/>
        <v>416.66666666666669</v>
      </c>
      <c r="E46" s="4">
        <v>5000</v>
      </c>
    </row>
    <row r="47" spans="2:8" s="24" customFormat="1" ht="12.75" customHeight="1" x14ac:dyDescent="0.25">
      <c r="B47" s="21">
        <v>18</v>
      </c>
      <c r="C47" s="1" t="s">
        <v>61</v>
      </c>
      <c r="D47" s="42">
        <f t="shared" si="1"/>
        <v>1250</v>
      </c>
      <c r="E47" s="4">
        <v>15000</v>
      </c>
      <c r="G47"/>
      <c r="H47"/>
    </row>
    <row r="48" spans="2:8" s="33" customFormat="1" ht="12.75" customHeight="1" x14ac:dyDescent="0.25">
      <c r="B48" s="21">
        <v>19</v>
      </c>
      <c r="C48" s="1" t="s">
        <v>71</v>
      </c>
      <c r="D48" s="42">
        <f t="shared" si="1"/>
        <v>55000</v>
      </c>
      <c r="E48" s="4">
        <v>660000</v>
      </c>
    </row>
    <row r="49" spans="2:8" s="24" customFormat="1" ht="12.75" customHeight="1" x14ac:dyDescent="0.25">
      <c r="B49" s="21">
        <v>20</v>
      </c>
      <c r="C49" s="1" t="s">
        <v>35</v>
      </c>
      <c r="D49" s="42">
        <f t="shared" si="1"/>
        <v>5598.6116666666667</v>
      </c>
      <c r="E49" s="4">
        <v>67183.34</v>
      </c>
      <c r="G49"/>
      <c r="H49"/>
    </row>
    <row r="50" spans="2:8" ht="12.75" customHeight="1" x14ac:dyDescent="0.25">
      <c r="B50" s="3" t="s">
        <v>3</v>
      </c>
      <c r="C50" s="16" t="s">
        <v>19</v>
      </c>
      <c r="D50" s="43">
        <f>SUM(D30:D49)</f>
        <v>221582.27833333332</v>
      </c>
      <c r="E50" s="20">
        <f>SUM(E30:E49)</f>
        <v>2658987.34</v>
      </c>
    </row>
    <row r="51" spans="2:8" ht="14.25" customHeight="1" x14ac:dyDescent="0.25">
      <c r="B51" s="1"/>
      <c r="C51" s="16" t="s">
        <v>58</v>
      </c>
      <c r="D51" s="20">
        <f>D28+D50</f>
        <v>408957.6866666667</v>
      </c>
      <c r="E51" s="12">
        <f>E28+E50</f>
        <v>4907492.24</v>
      </c>
    </row>
    <row r="52" spans="2:8" ht="13.5" customHeight="1" x14ac:dyDescent="0.25">
      <c r="B52" s="1"/>
      <c r="C52" s="13" t="s">
        <v>70</v>
      </c>
      <c r="D52" s="12"/>
      <c r="E52" s="48">
        <f>E13-E51</f>
        <v>0</v>
      </c>
    </row>
    <row r="53" spans="2:8" ht="2.25" customHeight="1" x14ac:dyDescent="0.25">
      <c r="C53" s="22"/>
      <c r="D53" s="44"/>
      <c r="E53" s="49"/>
    </row>
    <row r="54" spans="2:8" ht="2.25" customHeight="1" x14ac:dyDescent="0.25">
      <c r="C54" s="22"/>
      <c r="D54" s="44"/>
      <c r="E54" s="49"/>
    </row>
    <row r="55" spans="2:8" ht="11.25" customHeight="1" x14ac:dyDescent="0.25">
      <c r="C55" s="60" t="s">
        <v>39</v>
      </c>
      <c r="D55" s="61"/>
      <c r="E55" s="62"/>
    </row>
    <row r="56" spans="2:8" ht="11.25" customHeight="1" x14ac:dyDescent="0.25">
      <c r="C56" s="55" t="s">
        <v>63</v>
      </c>
      <c r="D56" s="44"/>
    </row>
    <row r="57" spans="2:8" ht="5.25" customHeight="1" x14ac:dyDescent="0.25"/>
    <row r="58" spans="2:8" x14ac:dyDescent="0.25">
      <c r="C58" s="17" t="s">
        <v>25</v>
      </c>
      <c r="D58" s="45" t="s">
        <v>33</v>
      </c>
      <c r="E58" s="23" t="s">
        <v>3</v>
      </c>
    </row>
    <row r="59" spans="2:8" x14ac:dyDescent="0.25">
      <c r="C59" s="17"/>
      <c r="D59" s="45"/>
    </row>
  </sheetData>
  <mergeCells count="7">
    <mergeCell ref="C55:E55"/>
    <mergeCell ref="C4:E4"/>
    <mergeCell ref="C9:E9"/>
    <mergeCell ref="C14:E14"/>
    <mergeCell ref="C15:E15"/>
    <mergeCell ref="B29:E29"/>
    <mergeCell ref="D5:E5"/>
  </mergeCells>
  <pageMargins left="0.31496062992125984" right="0.31496062992125984" top="0.15748031496062992" bottom="0.15748031496062992" header="0.31496062992125984" footer="0.31496062992125984"/>
  <pageSetup paperSize="9" scale="9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Михаил</cp:lastModifiedBy>
  <cp:lastPrinted>2026-03-13T11:14:06Z</cp:lastPrinted>
  <dcterms:created xsi:type="dcterms:W3CDTF">2017-03-22T09:00:58Z</dcterms:created>
  <dcterms:modified xsi:type="dcterms:W3CDTF">2026-03-16T11:09:34Z</dcterms:modified>
</cp:coreProperties>
</file>